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SO LIEU THU\Kế toán thu NSNN\2025\Công khai quý III 2025\"/>
    </mc:Choice>
  </mc:AlternateContent>
  <xr:revisionPtr revIDLastSave="0" documentId="13_ncr:1_{2FD70CF1-E4E8-47CF-90B6-34A7F19527D0}"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 l="1"/>
  <c r="E33" i="1"/>
  <c r="F28" i="1"/>
  <c r="F29" i="1"/>
  <c r="F30" i="1"/>
  <c r="G9" i="1"/>
  <c r="G8" i="1" s="1"/>
  <c r="E32" i="1"/>
  <c r="D10" i="1"/>
  <c r="D9" i="1" s="1"/>
  <c r="C10" i="1"/>
  <c r="D11" i="1" l="1"/>
  <c r="C11" i="1" l="1"/>
  <c r="D34" i="1" l="1"/>
  <c r="C34" i="1"/>
  <c r="D8" i="1" l="1"/>
  <c r="C8" i="1"/>
  <c r="E9" i="1" l="1"/>
  <c r="F9" i="1"/>
  <c r="E10" i="1"/>
  <c r="F10" i="1"/>
  <c r="E11" i="1"/>
  <c r="F11" i="1"/>
  <c r="E13" i="1"/>
  <c r="E15" i="1"/>
  <c r="F15" i="1"/>
  <c r="E18" i="1"/>
  <c r="E19" i="1"/>
  <c r="E20" i="1"/>
  <c r="E21" i="1"/>
  <c r="E22" i="1"/>
  <c r="E23" i="1"/>
  <c r="E24" i="1"/>
  <c r="E25" i="1"/>
  <c r="E26" i="1"/>
  <c r="E27" i="1"/>
  <c r="E29" i="1"/>
  <c r="E30" i="1"/>
  <c r="E31" i="1"/>
  <c r="F8" i="1"/>
  <c r="E8" i="1"/>
  <c r="A19" i="1" l="1"/>
  <c r="A20" i="1" s="1"/>
  <c r="A21" i="1" s="1"/>
  <c r="A22" i="1" s="1"/>
  <c r="A23" i="1" s="1"/>
  <c r="A24" i="1" s="1"/>
  <c r="A25" i="1" s="1"/>
  <c r="A26" i="1" s="1"/>
  <c r="A27" i="1" s="1"/>
</calcChain>
</file>

<file path=xl/sharedStrings.xml><?xml version="1.0" encoding="utf-8"?>
<sst xmlns="http://schemas.openxmlformats.org/spreadsheetml/2006/main" count="51" uniqueCount="49">
  <si>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</si>
  <si>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</si>
  <si>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</si>
  <si>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</si>
  <si>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</si>
  <si>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</si>
  <si>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</si>
  <si>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</si>
  <si>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</si>
  <si>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</si>
  <si>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</si>
  <si>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</si>
  <si>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</si>
  <si>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</si>
  <si>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</si>
  <si>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</si>
  <si>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</si>
  <si>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</si>
  <si>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</si>
  <si>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</si>
  <si>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</si>
  <si>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</si>
  <si>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</si>
  <si>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</si>
  <si>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</si>
  <si>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</si>
  <si>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</si>
  <si>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</si>
  <si>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</si>
  <si>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</si>
  <si>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</si>
  <si>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</si>
  <si>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</si>
  <si>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</si>
  <si>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</si>
  <si>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</si>
  <si>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</si>
  <si>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</si>
  <si>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</si>
  <si>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KHÁNH HÒA</t>
  </si>
  <si>
    <t>ƯỚC THỰC HIỆN CHI NGÂN SÁCH ĐỊA PHƯƠNG QUÝ III NĂM 2025</t>
  </si>
  <si>
    <t>VI</t>
  </si>
  <si>
    <t>Chi tạo nguồn cải cách tiền lương</t>
  </si>
  <si>
    <t>VII</t>
  </si>
  <si>
    <t>Chi các nhiệm vụ khác</t>
  </si>
  <si>
    <t>ƯỚC THỰC HIỆN 09 THÁNG NĂM 2025</t>
  </si>
  <si>
    <t>- Trong đó: Chi các chương trình MTQG</t>
  </si>
  <si>
    <t>VIII</t>
  </si>
  <si>
    <t>Dự toán tăng thu so với TTgCP giao chưa phân bổ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</si>
</sst>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_(@_)"/>
  </numFmts>
  <fonts count="26">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b/>
      <u/>
      <sz val="12"/>
      <name val="Times New Roman"/>
      <family val="1"/>
    </font>
    <font>
      <u/>
      <sz val="12"/>
      <name val="Times New Roman"/>
      <family val="1"/>
      <charset val="163"/>
    </font>
    <font>
      <sz val="14"/>
      <name val="Times New Roman"/>
      <family val="1"/>
      <charset val="163"/>
    </font>
    <font>
      <i/>
      <u/>
      <sz val="12"/>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b/>
      <i/>
      <sz val="12"/>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24" fillId="0" borderId="0"/>
    <xf numFmtId="0" fontId="12" fillId="0" borderId="0"/>
    <xf numFmtId="0" fontId="17" fillId="0" borderId="0"/>
    <xf numFmtId="0" fontId="1" fillId="0" borderId="0"/>
    <xf numFmtId="3" fontId="8" fillId="0" borderId="0"/>
  </cellStyleXfs>
  <cellXfs count="66">
    <xf numFmtId="0" fontId="0" fillId="0" borderId="0" xfId="0"/>
    <xf numFmtId="0" fontId="7" fillId="0" borderId="1" xfId="6" applyFont="1" applyBorder="1" applyAlignment="1">
      <alignment horizontal="center" vertical="center" wrapText="1"/>
    </xf>
    <xf numFmtId="14" fontId="7" fillId="0" borderId="1" xfId="6" applyNumberFormat="1" applyFont="1" applyBorder="1" applyAlignment="1">
      <alignment horizontal="center" vertical="center" wrapText="1"/>
    </xf>
    <xf numFmtId="0" fontId="5" fillId="0" borderId="0" xfId="0" applyFont="1"/>
    <xf numFmtId="0" fontId="4" fillId="0" borderId="0" xfId="0" applyFont="1" applyAlignment="1">
      <alignment horizontal="right"/>
    </xf>
    <xf numFmtId="0" fontId="4" fillId="0" borderId="0" xfId="0" applyFont="1"/>
    <xf numFmtId="0" fontId="10"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applyAlignment="1">
      <alignment horizontal="center"/>
    </xf>
    <xf numFmtId="3" fontId="18" fillId="0" borderId="3" xfId="0" applyNumberFormat="1" applyFont="1" applyBorder="1"/>
    <xf numFmtId="0" fontId="4" fillId="0" borderId="3" xfId="0" applyFont="1" applyBorder="1" applyAlignment="1">
      <alignment horizontal="center"/>
    </xf>
    <xf numFmtId="0" fontId="3" fillId="0" borderId="3" xfId="0" applyFont="1" applyBorder="1" applyAlignment="1">
      <alignment horizontal="center"/>
    </xf>
    <xf numFmtId="0" fontId="10" fillId="0" borderId="0" xfId="0" applyFont="1"/>
    <xf numFmtId="0" fontId="4" fillId="0" borderId="3" xfId="0" applyFont="1" applyBorder="1"/>
    <xf numFmtId="0" fontId="5" fillId="0" borderId="3" xfId="0" applyFont="1" applyBorder="1"/>
    <xf numFmtId="0" fontId="9" fillId="0" borderId="0" xfId="0" applyFont="1" applyAlignment="1">
      <alignment horizontal="centerContinuous"/>
    </xf>
    <xf numFmtId="0" fontId="8" fillId="0" borderId="0" xfId="0" applyFont="1"/>
    <xf numFmtId="0" fontId="4" fillId="0" borderId="3" xfId="0" applyFont="1" applyBorder="1" applyAlignment="1">
      <alignment horizontal="center" vertical="center"/>
    </xf>
    <xf numFmtId="0" fontId="5" fillId="0" borderId="2" xfId="0" applyFont="1" applyBorder="1"/>
    <xf numFmtId="0" fontId="5" fillId="0" borderId="3" xfId="0" applyFont="1" applyBorder="1" applyAlignment="1">
      <alignment horizontal="center" vertical="center"/>
    </xf>
    <xf numFmtId="0" fontId="14" fillId="0" borderId="3" xfId="0" applyFont="1" applyBorder="1"/>
    <xf numFmtId="3" fontId="6" fillId="0" borderId="3" xfId="0" applyNumberFormat="1" applyFont="1" applyBorder="1"/>
    <xf numFmtId="3" fontId="4" fillId="0" borderId="3" xfId="0" applyNumberFormat="1" applyFont="1" applyBorder="1" applyAlignment="1">
      <alignment horizontal="right"/>
    </xf>
    <xf numFmtId="0" fontId="4" fillId="0" borderId="3" xfId="0" applyFont="1" applyBorder="1" applyAlignment="1">
      <alignment horizontal="justify" wrapText="1"/>
    </xf>
    <xf numFmtId="0" fontId="4" fillId="0" borderId="3" xfId="0" applyFont="1" applyBorder="1" applyAlignment="1">
      <alignment horizontal="left" wrapText="1"/>
    </xf>
    <xf numFmtId="0" fontId="3" fillId="0" borderId="3" xfId="0" applyFont="1" applyBorder="1" applyAlignment="1">
      <alignment horizontal="left" wrapText="1"/>
    </xf>
    <xf numFmtId="0" fontId="20" fillId="0" borderId="0" xfId="0" applyFont="1"/>
    <xf numFmtId="0" fontId="22" fillId="0" borderId="0" xfId="0" applyFont="1"/>
    <xf numFmtId="0" fontId="11" fillId="0" borderId="0" xfId="0" applyFont="1" applyAlignment="1">
      <alignment horizontal="right"/>
    </xf>
    <xf numFmtId="0" fontId="5" fillId="0" borderId="0" xfId="0" applyFont="1" applyAlignment="1">
      <alignment horizontal="center"/>
    </xf>
    <xf numFmtId="3" fontId="11" fillId="0" borderId="0" xfId="0" applyNumberFormat="1" applyFont="1"/>
    <xf numFmtId="3" fontId="10" fillId="0" borderId="0" xfId="0" applyNumberFormat="1" applyFont="1"/>
    <xf numFmtId="3" fontId="20" fillId="0" borderId="0" xfId="0" applyNumberFormat="1" applyFont="1"/>
    <xf numFmtId="3" fontId="22" fillId="0" borderId="0" xfId="0" applyNumberFormat="1" applyFont="1"/>
    <xf numFmtId="3" fontId="5" fillId="0" borderId="2" xfId="0" applyNumberFormat="1" applyFont="1" applyBorder="1"/>
    <xf numFmtId="3" fontId="25" fillId="0" borderId="3" xfId="0" applyNumberFormat="1" applyFont="1" applyBorder="1"/>
    <xf numFmtId="3" fontId="5" fillId="0" borderId="3" xfId="0" applyNumberFormat="1" applyFont="1" applyBorder="1" applyAlignment="1">
      <alignment horizontal="right"/>
    </xf>
    <xf numFmtId="0" fontId="9" fillId="0" borderId="0" xfId="0" applyFont="1"/>
    <xf numFmtId="3" fontId="5" fillId="0" borderId="2" xfId="0" applyNumberFormat="1" applyFont="1" applyBorder="1" applyAlignment="1">
      <alignment horizontal="right"/>
    </xf>
    <xf numFmtId="3" fontId="4" fillId="0" borderId="3" xfId="11" applyFont="1" applyBorder="1" applyAlignment="1">
      <alignment vertical="center"/>
    </xf>
    <xf numFmtId="0" fontId="5" fillId="0" borderId="0" xfId="0" applyFont="1" applyAlignment="1">
      <alignment horizontal="center"/>
    </xf>
    <xf numFmtId="0" fontId="5" fillId="0" borderId="0" xfId="0" applyFont="1" applyAlignment="1">
      <alignment horizontal="center" wrapText="1"/>
    </xf>
    <xf numFmtId="0" fontId="6" fillId="0" borderId="0" xfId="0" applyFont="1" applyAlignment="1">
      <alignment horizontal="center" vertical="center" wrapText="1"/>
    </xf>
    <xf numFmtId="0" fontId="23" fillId="0" borderId="0" xfId="0" applyFont="1" applyAlignment="1">
      <alignment horizontal="right"/>
    </xf>
    <xf numFmtId="0" fontId="3"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6" applyFont="1" applyBorder="1" applyAlignment="1">
      <alignment horizontal="center" vertical="center" wrapText="1"/>
    </xf>
    <xf numFmtId="0" fontId="7" fillId="0" borderId="1" xfId="6" applyFont="1" applyBorder="1" applyAlignment="1">
      <alignment horizontal="center" vertical="center" wrapText="1"/>
    </xf>
    <xf numFmtId="0" fontId="7" fillId="0" borderId="8" xfId="6" applyFont="1" applyBorder="1" applyAlignment="1">
      <alignment horizontal="center" vertical="center" wrapText="1"/>
    </xf>
    <xf numFmtId="0" fontId="7" fillId="0" borderId="9" xfId="6" applyFont="1" applyBorder="1" applyAlignment="1">
      <alignment horizontal="center" vertical="center" wrapText="1"/>
    </xf>
    <xf numFmtId="0" fontId="6" fillId="0" borderId="3" xfId="0" quotePrefix="1" applyFont="1" applyBorder="1" applyAlignment="1">
      <alignment horizontal="left" wrapText="1"/>
    </xf>
    <xf numFmtId="0" fontId="6" fillId="0" borderId="3" xfId="0" quotePrefix="1" applyFont="1" applyBorder="1"/>
    <xf numFmtId="0" fontId="16" fillId="0" borderId="3" xfId="0" applyFont="1" applyBorder="1" applyAlignment="1">
      <alignment vertical="center" wrapText="1"/>
    </xf>
    <xf numFmtId="3" fontId="18" fillId="0" borderId="3" xfId="0" applyNumberFormat="1" applyFont="1" applyBorder="1" applyAlignment="1">
      <alignment vertical="center"/>
    </xf>
    <xf numFmtId="3" fontId="5" fillId="0" borderId="3" xfId="0" applyNumberFormat="1" applyFont="1" applyBorder="1" applyAlignment="1">
      <alignment horizontal="right" vertical="center"/>
    </xf>
    <xf numFmtId="0" fontId="14" fillId="0" borderId="3" xfId="0" applyFont="1" applyBorder="1" applyAlignment="1">
      <alignment horizontal="center" vertical="center"/>
    </xf>
    <xf numFmtId="0" fontId="14" fillId="0" borderId="3" xfId="0" applyFont="1" applyBorder="1" applyAlignment="1">
      <alignment vertical="center"/>
    </xf>
    <xf numFmtId="3" fontId="19" fillId="0" borderId="3" xfId="0" applyNumberFormat="1" applyFont="1" applyBorder="1" applyAlignment="1">
      <alignment vertical="center"/>
    </xf>
    <xf numFmtId="3" fontId="4" fillId="0" borderId="3" xfId="0" applyNumberFormat="1" applyFont="1" applyBorder="1" applyAlignment="1">
      <alignment horizontal="right" vertical="center"/>
    </xf>
    <xf numFmtId="3" fontId="21" fillId="0" borderId="3" xfId="0" applyNumberFormat="1" applyFont="1" applyBorder="1" applyAlignment="1">
      <alignment vertical="center"/>
    </xf>
    <xf numFmtId="0" fontId="4" fillId="0" borderId="4" xfId="0" applyFont="1" applyBorder="1" applyAlignment="1">
      <alignment horizontal="center" vertical="center"/>
    </xf>
    <xf numFmtId="0" fontId="4" fillId="0" borderId="4" xfId="0" applyFont="1" applyBorder="1" applyAlignment="1">
      <alignment vertical="center"/>
    </xf>
    <xf numFmtId="3" fontId="19" fillId="0" borderId="4" xfId="0" applyNumberFormat="1" applyFont="1" applyBorder="1" applyAlignment="1">
      <alignment vertical="center"/>
    </xf>
    <xf numFmtId="3" fontId="4" fillId="0" borderId="4" xfId="0" applyNumberFormat="1" applyFont="1" applyBorder="1" applyAlignment="1">
      <alignment horizontal="right" vertical="center"/>
    </xf>
  </cellXfs>
  <cellStyles count="12">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_bao cao dinh ky tuan 201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tabSelected="1" zoomScale="90" zoomScaleNormal="90" workbookViewId="0">
      <selection activeCell="C14" sqref="C14"/>
    </sheetView>
  </sheetViews>
  <sheetFormatPr defaultColWidth="12.85546875" defaultRowHeight="15.75"/>
  <cols>
    <col min="1" max="1" width="7.28515625" style="5" customWidth="1"/>
    <col min="2" max="2" width="68.140625" style="5" customWidth="1"/>
    <col min="3" max="3" width="15.28515625" style="5" customWidth="1"/>
    <col min="4" max="4" width="17.7109375" style="5" customWidth="1"/>
    <col min="5" max="6" width="13.5703125" style="4" customWidth="1"/>
    <col min="7" max="7" width="12.85546875" style="5" hidden="1" customWidth="1"/>
    <col min="8" max="16384" width="12.85546875" style="5"/>
  </cols>
  <sheetData>
    <row r="1" spans="1:8" ht="21" customHeight="1">
      <c r="A1" s="3" t="s">
        <v>39</v>
      </c>
      <c r="B1" s="3"/>
      <c r="C1" s="4"/>
      <c r="D1" s="16"/>
      <c r="E1" s="41" t="s">
        <v>25</v>
      </c>
      <c r="F1" s="41"/>
    </row>
    <row r="2" spans="1:8" ht="18.75">
      <c r="A2" s="3"/>
      <c r="B2" s="3"/>
      <c r="C2" s="4"/>
      <c r="D2" s="16"/>
      <c r="E2" s="30"/>
      <c r="F2" s="30"/>
    </row>
    <row r="3" spans="1:8">
      <c r="A3" s="42" t="s">
        <v>40</v>
      </c>
      <c r="B3" s="42"/>
      <c r="C3" s="42"/>
      <c r="D3" s="42"/>
      <c r="E3" s="42"/>
      <c r="F3" s="42"/>
    </row>
    <row r="4" spans="1:8">
      <c r="A4" s="43"/>
      <c r="B4" s="43"/>
      <c r="C4" s="43"/>
      <c r="D4" s="43"/>
      <c r="E4" s="43"/>
      <c r="F4" s="43"/>
    </row>
    <row r="5" spans="1:8" ht="19.5" customHeight="1">
      <c r="A5" s="6"/>
      <c r="B5" s="6"/>
      <c r="C5" s="7"/>
      <c r="D5" s="44" t="s">
        <v>0</v>
      </c>
      <c r="E5" s="44"/>
      <c r="F5" s="44"/>
    </row>
    <row r="6" spans="1:8" s="17" customFormat="1" ht="37.5" customHeight="1">
      <c r="A6" s="45" t="s">
        <v>1</v>
      </c>
      <c r="B6" s="45" t="s">
        <v>2</v>
      </c>
      <c r="C6" s="46" t="s">
        <v>22</v>
      </c>
      <c r="D6" s="48" t="s">
        <v>45</v>
      </c>
      <c r="E6" s="50" t="s">
        <v>23</v>
      </c>
      <c r="F6" s="51"/>
    </row>
    <row r="7" spans="1:8" s="17" customFormat="1" ht="49.5" customHeight="1">
      <c r="A7" s="45"/>
      <c r="B7" s="45"/>
      <c r="C7" s="47"/>
      <c r="D7" s="49"/>
      <c r="E7" s="1" t="s">
        <v>22</v>
      </c>
      <c r="F7" s="2" t="s">
        <v>24</v>
      </c>
    </row>
    <row r="8" spans="1:8" s="7" customFormat="1" ht="20.100000000000001" customHeight="1">
      <c r="A8" s="8"/>
      <c r="B8" s="19" t="s">
        <v>9</v>
      </c>
      <c r="C8" s="35">
        <f>C9+C34</f>
        <v>33363099</v>
      </c>
      <c r="D8" s="35">
        <f>D9+D34</f>
        <v>23508297</v>
      </c>
      <c r="E8" s="39">
        <f>(D8/C8)*100</f>
        <v>70.461970574136416</v>
      </c>
      <c r="F8" s="39">
        <f>(D8/G8)*100</f>
        <v>136.09280569188172</v>
      </c>
      <c r="G8" s="35">
        <f>G9+G34</f>
        <v>17273725</v>
      </c>
    </row>
    <row r="9" spans="1:8" s="7" customFormat="1" ht="20.100000000000001" customHeight="1">
      <c r="A9" s="9" t="s">
        <v>3</v>
      </c>
      <c r="B9" s="15" t="s">
        <v>26</v>
      </c>
      <c r="C9" s="10">
        <f>SUM(C10,C15,C28,C29,C30,C31,C32,C33)</f>
        <v>33363099</v>
      </c>
      <c r="D9" s="10">
        <f>SUM(D10,D15,D28,D29,D30,D31,D32)</f>
        <v>23508297</v>
      </c>
      <c r="E9" s="37">
        <f t="shared" ref="E9:E33" si="0">(D9/C9)*100</f>
        <v>70.461970574136416</v>
      </c>
      <c r="F9" s="37">
        <f t="shared" ref="F9:F30" si="1">(D9/G9)*100</f>
        <v>136.09280569188172</v>
      </c>
      <c r="G9" s="10">
        <f>SUM(G10,G15,G28,G29,G30,G31,G32)</f>
        <v>17273725</v>
      </c>
    </row>
    <row r="10" spans="1:8" s="7" customFormat="1" ht="20.100000000000001" customHeight="1">
      <c r="A10" s="9" t="s">
        <v>5</v>
      </c>
      <c r="B10" s="15" t="s">
        <v>14</v>
      </c>
      <c r="C10" s="10">
        <f>13221828-C36</f>
        <v>13221828</v>
      </c>
      <c r="D10" s="10">
        <f>10299658-D36</f>
        <v>10299658</v>
      </c>
      <c r="E10" s="37">
        <f t="shared" si="0"/>
        <v>77.89889567463743</v>
      </c>
      <c r="F10" s="37">
        <f t="shared" si="1"/>
        <v>130.04694219183597</v>
      </c>
      <c r="G10" s="31">
        <v>7919954</v>
      </c>
    </row>
    <row r="11" spans="1:8" s="7" customFormat="1" ht="20.100000000000001" hidden="1" customHeight="1">
      <c r="A11" s="11">
        <v>1</v>
      </c>
      <c r="B11" s="14" t="s">
        <v>15</v>
      </c>
      <c r="C11" s="22">
        <f>7414412</f>
        <v>7414412</v>
      </c>
      <c r="D11" s="22">
        <f>2348162-D13-54919</f>
        <v>2271491</v>
      </c>
      <c r="E11" s="23">
        <f t="shared" si="0"/>
        <v>30.636158335954356</v>
      </c>
      <c r="F11" s="23">
        <f t="shared" si="1"/>
        <v>169.37534067209057</v>
      </c>
      <c r="G11" s="31">
        <v>1341099</v>
      </c>
    </row>
    <row r="12" spans="1:8" s="13" customFormat="1" ht="48" hidden="1">
      <c r="A12" s="18">
        <v>2</v>
      </c>
      <c r="B12" s="24" t="s">
        <v>16</v>
      </c>
      <c r="C12" s="22"/>
      <c r="D12" s="22"/>
      <c r="E12" s="23"/>
      <c r="F12" s="23"/>
      <c r="G12" s="32"/>
    </row>
    <row r="13" spans="1:8" s="7" customFormat="1" ht="20.100000000000001" hidden="1" customHeight="1">
      <c r="A13" s="11">
        <v>3</v>
      </c>
      <c r="B13" s="25" t="s">
        <v>17</v>
      </c>
      <c r="C13" s="22">
        <v>47414</v>
      </c>
      <c r="D13" s="40">
        <v>21752</v>
      </c>
      <c r="E13" s="23">
        <f t="shared" si="0"/>
        <v>45.876745265111566</v>
      </c>
      <c r="F13" s="23"/>
      <c r="G13" s="31"/>
    </row>
    <row r="14" spans="1:8" s="7" customFormat="1" ht="20.100000000000001" customHeight="1">
      <c r="A14" s="11"/>
      <c r="B14" s="52" t="s">
        <v>46</v>
      </c>
      <c r="C14" s="22">
        <v>373484</v>
      </c>
      <c r="D14" s="40"/>
      <c r="E14" s="23"/>
      <c r="F14" s="23"/>
      <c r="G14" s="31"/>
      <c r="H14" s="31"/>
    </row>
    <row r="15" spans="1:8" s="38" customFormat="1" ht="20.100000000000001" customHeight="1">
      <c r="A15" s="9" t="s">
        <v>38</v>
      </c>
      <c r="B15" s="15" t="s">
        <v>10</v>
      </c>
      <c r="C15" s="36">
        <v>16796468</v>
      </c>
      <c r="D15" s="36">
        <v>13183681</v>
      </c>
      <c r="E15" s="37">
        <f t="shared" si="0"/>
        <v>78.49079342156935</v>
      </c>
      <c r="F15" s="37">
        <f t="shared" si="1"/>
        <v>142.0829821766898</v>
      </c>
      <c r="G15" s="31">
        <v>9278860</v>
      </c>
    </row>
    <row r="16" spans="1:8" s="38" customFormat="1" ht="20.100000000000001" customHeight="1">
      <c r="A16" s="9"/>
      <c r="B16" s="53" t="s">
        <v>46</v>
      </c>
      <c r="C16" s="22">
        <v>21460</v>
      </c>
      <c r="D16" s="36"/>
      <c r="E16" s="37"/>
      <c r="F16" s="37"/>
      <c r="G16" s="31"/>
    </row>
    <row r="17" spans="1:7" s="7" customFormat="1" ht="20.100000000000001" hidden="1" customHeight="1">
      <c r="A17" s="9"/>
      <c r="B17" s="21" t="s">
        <v>18</v>
      </c>
      <c r="C17" s="22"/>
      <c r="D17" s="22"/>
      <c r="E17" s="23"/>
      <c r="F17" s="23"/>
      <c r="G17" s="31"/>
    </row>
    <row r="18" spans="1:7" s="7" customFormat="1" ht="20.100000000000001" customHeight="1">
      <c r="A18" s="11">
        <v>1</v>
      </c>
      <c r="B18" s="21" t="s">
        <v>19</v>
      </c>
      <c r="C18" s="22">
        <v>6714895</v>
      </c>
      <c r="D18" s="22">
        <v>4448307</v>
      </c>
      <c r="E18" s="23">
        <f t="shared" si="0"/>
        <v>66.245369436156494</v>
      </c>
      <c r="F18" s="23"/>
      <c r="G18" s="31"/>
    </row>
    <row r="19" spans="1:7" s="7" customFormat="1" ht="20.100000000000001" customHeight="1">
      <c r="A19" s="11">
        <f>A18+1</f>
        <v>2</v>
      </c>
      <c r="B19" s="21" t="s">
        <v>20</v>
      </c>
      <c r="C19" s="22">
        <v>61343</v>
      </c>
      <c r="D19" s="22">
        <v>24143</v>
      </c>
      <c r="E19" s="23">
        <f t="shared" si="0"/>
        <v>39.357383890582462</v>
      </c>
      <c r="F19" s="23"/>
      <c r="G19" s="31"/>
    </row>
    <row r="20" spans="1:7" s="7" customFormat="1" ht="20.100000000000001" customHeight="1">
      <c r="A20" s="11">
        <f t="shared" ref="A20:A27" si="2">A19+1</f>
        <v>3</v>
      </c>
      <c r="B20" s="21" t="s">
        <v>27</v>
      </c>
      <c r="C20" s="22">
        <v>1458962</v>
      </c>
      <c r="D20" s="22">
        <v>1021020</v>
      </c>
      <c r="E20" s="23">
        <f t="shared" si="0"/>
        <v>69.98263148731769</v>
      </c>
      <c r="F20" s="23"/>
      <c r="G20" s="31"/>
    </row>
    <row r="21" spans="1:7" s="7" customFormat="1" ht="20.100000000000001" customHeight="1">
      <c r="A21" s="11">
        <f t="shared" si="2"/>
        <v>4</v>
      </c>
      <c r="B21" s="21" t="s">
        <v>28</v>
      </c>
      <c r="C21" s="22">
        <v>322604</v>
      </c>
      <c r="D21" s="22">
        <v>161169</v>
      </c>
      <c r="E21" s="23">
        <f t="shared" si="0"/>
        <v>49.958772984835896</v>
      </c>
      <c r="F21" s="23"/>
      <c r="G21" s="31"/>
    </row>
    <row r="22" spans="1:7" s="7" customFormat="1" ht="20.100000000000001" customHeight="1">
      <c r="A22" s="11">
        <f t="shared" si="2"/>
        <v>5</v>
      </c>
      <c r="B22" s="21" t="s">
        <v>29</v>
      </c>
      <c r="C22" s="22">
        <v>88667</v>
      </c>
      <c r="D22" s="22">
        <v>40594</v>
      </c>
      <c r="E22" s="23">
        <f t="shared" si="0"/>
        <v>45.782534652125371</v>
      </c>
      <c r="F22" s="23"/>
      <c r="G22" s="31"/>
    </row>
    <row r="23" spans="1:7" s="7" customFormat="1" ht="20.100000000000001" customHeight="1">
      <c r="A23" s="11">
        <f t="shared" si="2"/>
        <v>6</v>
      </c>
      <c r="B23" s="21" t="s">
        <v>30</v>
      </c>
      <c r="C23" s="22">
        <v>109942</v>
      </c>
      <c r="D23" s="22">
        <v>82200</v>
      </c>
      <c r="E23" s="23">
        <f t="shared" si="0"/>
        <v>74.766695166542362</v>
      </c>
      <c r="F23" s="23"/>
      <c r="G23" s="31"/>
    </row>
    <row r="24" spans="1:7" s="7" customFormat="1" ht="20.100000000000001" customHeight="1">
      <c r="A24" s="11">
        <f t="shared" si="2"/>
        <v>7</v>
      </c>
      <c r="B24" s="21" t="s">
        <v>31</v>
      </c>
      <c r="C24" s="22">
        <v>277233</v>
      </c>
      <c r="D24" s="22">
        <v>229582</v>
      </c>
      <c r="E24" s="23">
        <f t="shared" si="0"/>
        <v>82.811930758603765</v>
      </c>
      <c r="F24" s="23"/>
      <c r="G24" s="31"/>
    </row>
    <row r="25" spans="1:7" s="7" customFormat="1" ht="20.100000000000001" customHeight="1">
      <c r="A25" s="11">
        <f t="shared" si="2"/>
        <v>8</v>
      </c>
      <c r="B25" s="21" t="s">
        <v>32</v>
      </c>
      <c r="C25" s="22">
        <v>2218681</v>
      </c>
      <c r="D25" s="22">
        <v>1083543</v>
      </c>
      <c r="E25" s="23">
        <f t="shared" si="0"/>
        <v>48.83725961505958</v>
      </c>
      <c r="F25" s="23"/>
      <c r="G25" s="31"/>
    </row>
    <row r="26" spans="1:7" s="7" customFormat="1" ht="20.100000000000001" customHeight="1">
      <c r="A26" s="11">
        <f t="shared" si="2"/>
        <v>9</v>
      </c>
      <c r="B26" s="21" t="s">
        <v>33</v>
      </c>
      <c r="C26" s="22">
        <v>3771758</v>
      </c>
      <c r="D26" s="22">
        <v>4201638</v>
      </c>
      <c r="E26" s="23">
        <f t="shared" si="0"/>
        <v>111.39733779314579</v>
      </c>
      <c r="F26" s="23"/>
      <c r="G26" s="31"/>
    </row>
    <row r="27" spans="1:7" s="7" customFormat="1" ht="20.100000000000001" customHeight="1">
      <c r="A27" s="11">
        <f t="shared" si="2"/>
        <v>10</v>
      </c>
      <c r="B27" s="21" t="s">
        <v>21</v>
      </c>
      <c r="C27" s="22">
        <v>1144801</v>
      </c>
      <c r="D27" s="22">
        <v>1192080</v>
      </c>
      <c r="E27" s="23">
        <f t="shared" si="0"/>
        <v>104.12988807661769</v>
      </c>
      <c r="F27" s="23"/>
      <c r="G27" s="31"/>
    </row>
    <row r="28" spans="1:7" s="38" customFormat="1" ht="20.100000000000001" customHeight="1">
      <c r="A28" s="9" t="s">
        <v>6</v>
      </c>
      <c r="B28" s="15" t="s">
        <v>44</v>
      </c>
      <c r="C28" s="36"/>
      <c r="D28" s="36">
        <v>500</v>
      </c>
      <c r="E28" s="37"/>
      <c r="F28" s="37">
        <f t="shared" si="1"/>
        <v>1.3269991241805781</v>
      </c>
      <c r="G28" s="31">
        <v>37679</v>
      </c>
    </row>
    <row r="29" spans="1:7" s="7" customFormat="1" ht="20.100000000000001" customHeight="1">
      <c r="A29" s="12" t="s">
        <v>7</v>
      </c>
      <c r="B29" s="26" t="s">
        <v>11</v>
      </c>
      <c r="C29" s="36">
        <v>38600</v>
      </c>
      <c r="D29" s="36">
        <v>23458</v>
      </c>
      <c r="E29" s="37">
        <f t="shared" si="0"/>
        <v>60.7720207253886</v>
      </c>
      <c r="F29" s="37">
        <f t="shared" si="1"/>
        <v>93.599872316654697</v>
      </c>
      <c r="G29" s="31">
        <v>25062</v>
      </c>
    </row>
    <row r="30" spans="1:7" s="7" customFormat="1" ht="20.100000000000001" customHeight="1">
      <c r="A30" s="9" t="s">
        <v>8</v>
      </c>
      <c r="B30" s="15" t="s">
        <v>12</v>
      </c>
      <c r="C30" s="36">
        <v>2170</v>
      </c>
      <c r="D30" s="36">
        <v>1000</v>
      </c>
      <c r="E30" s="37">
        <f t="shared" si="0"/>
        <v>46.082949308755758</v>
      </c>
      <c r="F30" s="37">
        <f t="shared" si="1"/>
        <v>8.2169268693508624</v>
      </c>
      <c r="G30" s="31">
        <v>12170</v>
      </c>
    </row>
    <row r="31" spans="1:7" s="7" customFormat="1" ht="20.100000000000001" customHeight="1">
      <c r="A31" s="9" t="s">
        <v>41</v>
      </c>
      <c r="B31" s="15" t="s">
        <v>13</v>
      </c>
      <c r="C31" s="36">
        <v>884635</v>
      </c>
      <c r="D31" s="36">
        <v>0</v>
      </c>
      <c r="E31" s="37">
        <f t="shared" si="0"/>
        <v>0</v>
      </c>
      <c r="F31" s="37"/>
      <c r="G31" s="31">
        <v>0</v>
      </c>
    </row>
    <row r="32" spans="1:7" s="7" customFormat="1" ht="20.100000000000001" customHeight="1">
      <c r="A32" s="9" t="s">
        <v>43</v>
      </c>
      <c r="B32" s="15" t="s">
        <v>42</v>
      </c>
      <c r="C32" s="36">
        <v>1978398</v>
      </c>
      <c r="D32" s="36">
        <v>0</v>
      </c>
      <c r="E32" s="37">
        <f t="shared" si="0"/>
        <v>0</v>
      </c>
      <c r="F32" s="37"/>
      <c r="G32" s="31">
        <v>0</v>
      </c>
    </row>
    <row r="33" spans="1:7" s="7" customFormat="1" ht="20.100000000000001" customHeight="1">
      <c r="A33" s="9" t="s">
        <v>47</v>
      </c>
      <c r="B33" s="15" t="s">
        <v>48</v>
      </c>
      <c r="C33" s="36">
        <v>441000</v>
      </c>
      <c r="D33" s="36">
        <v>0</v>
      </c>
      <c r="E33" s="37">
        <f t="shared" si="0"/>
        <v>0</v>
      </c>
      <c r="F33" s="37"/>
      <c r="G33" s="31"/>
    </row>
    <row r="34" spans="1:7" s="7" customFormat="1" ht="24.75" customHeight="1">
      <c r="A34" s="20" t="s">
        <v>4</v>
      </c>
      <c r="B34" s="54" t="s">
        <v>34</v>
      </c>
      <c r="C34" s="55">
        <f>SUM(C35:C37)</f>
        <v>0</v>
      </c>
      <c r="D34" s="55">
        <f>SUM(D35:D37)</f>
        <v>0</v>
      </c>
      <c r="E34" s="56">
        <v>0</v>
      </c>
      <c r="F34" s="56"/>
      <c r="G34" s="31">
        <v>0</v>
      </c>
    </row>
    <row r="35" spans="1:7" s="27" customFormat="1" ht="20.100000000000001" customHeight="1">
      <c r="A35" s="57">
        <v>1</v>
      </c>
      <c r="B35" s="58" t="s">
        <v>35</v>
      </c>
      <c r="C35" s="59">
        <v>0</v>
      </c>
      <c r="D35" s="59">
        <v>0</v>
      </c>
      <c r="E35" s="60">
        <v>0</v>
      </c>
      <c r="F35" s="60"/>
      <c r="G35" s="33">
        <v>0</v>
      </c>
    </row>
    <row r="36" spans="1:7" s="28" customFormat="1" ht="20.100000000000001" customHeight="1">
      <c r="A36" s="57">
        <v>2</v>
      </c>
      <c r="B36" s="58" t="s">
        <v>36</v>
      </c>
      <c r="C36" s="61">
        <v>0</v>
      </c>
      <c r="D36" s="61">
        <v>0</v>
      </c>
      <c r="E36" s="60">
        <v>0</v>
      </c>
      <c r="F36" s="60"/>
      <c r="G36" s="34">
        <v>0</v>
      </c>
    </row>
    <row r="37" spans="1:7" s="27" customFormat="1" ht="20.100000000000001" customHeight="1">
      <c r="A37" s="62">
        <v>3</v>
      </c>
      <c r="B37" s="63" t="s">
        <v>37</v>
      </c>
      <c r="C37" s="64">
        <v>0</v>
      </c>
      <c r="D37" s="64">
        <v>0</v>
      </c>
      <c r="E37" s="65">
        <v>0</v>
      </c>
      <c r="F37" s="65"/>
      <c r="G37" s="33"/>
    </row>
    <row r="38" spans="1:7" ht="19.5" customHeight="1">
      <c r="A38" s="13"/>
      <c r="B38" s="13"/>
      <c r="C38" s="7"/>
      <c r="D38" s="7"/>
      <c r="E38" s="29"/>
      <c r="F38" s="29"/>
    </row>
    <row r="39" spans="1:7" ht="18.75" customHeight="1">
      <c r="A39" s="13"/>
      <c r="B39" s="13"/>
      <c r="C39" s="7"/>
      <c r="D39" s="7"/>
    </row>
    <row r="40" spans="1:7" ht="18.75">
      <c r="A40" s="7"/>
      <c r="B40" s="7"/>
      <c r="C40" s="7"/>
      <c r="D40" s="7"/>
    </row>
    <row r="41" spans="1:7" ht="18.75">
      <c r="A41" s="7"/>
      <c r="B41" s="7"/>
      <c r="C41" s="7"/>
      <c r="D41" s="7"/>
    </row>
    <row r="42" spans="1:7" ht="18.75">
      <c r="A42" s="7"/>
      <c r="B42" s="7"/>
      <c r="C42" s="7"/>
      <c r="D42" s="7"/>
    </row>
    <row r="43" spans="1:7" ht="18.75">
      <c r="A43" s="7"/>
      <c r="B43" s="7"/>
      <c r="C43" s="7"/>
      <c r="D43" s="7"/>
    </row>
  </sheetData>
  <mergeCells count="9">
    <mergeCell ref="E1:F1"/>
    <mergeCell ref="A3:F3"/>
    <mergeCell ref="A4:F4"/>
    <mergeCell ref="D5:F5"/>
    <mergeCell ref="A6:A7"/>
    <mergeCell ref="B6:B7"/>
    <mergeCell ref="C6:C7"/>
    <mergeCell ref="D6:D7"/>
    <mergeCell ref="E6:F6"/>
  </mergeCell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773C08-F1C5-4CF0-A3E3-9CDC3EAC21D4}">
  <ds:schemaRefs>
    <ds:schemaRef ds:uri="http://schemas.openxmlformats.org/package/2006/metadata/core-propertie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A656FA9-7FD3-4ABE-A3B6-0A5FB4C638E3}">
  <ds:schemaRefs>
    <ds:schemaRef ds:uri="http://schemas.microsoft.com/sharepoint/v3/contenttype/forms"/>
  </ds:schemaRefs>
</ds:datastoreItem>
</file>

<file path=customXml/itemProps3.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TCLOI</cp:lastModifiedBy>
  <cp:lastPrinted>2025-10-29T11:00:47Z</cp:lastPrinted>
  <dcterms:created xsi:type="dcterms:W3CDTF">2018-08-22T07:49:45Z</dcterms:created>
  <dcterms:modified xsi:type="dcterms:W3CDTF">2025-10-29T11:49:20Z</dcterms:modified>
</cp:coreProperties>
</file>